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aott/Documents/priv/radio/"/>
    </mc:Choice>
  </mc:AlternateContent>
  <xr:revisionPtr revIDLastSave="0" documentId="13_ncr:1_{AC5E2430-E23D-D543-B778-21D14EBAFA3B}" xr6:coauthVersionLast="45" xr6:coauthVersionMax="45" xr10:uidLastSave="{00000000-0000-0000-0000-000000000000}"/>
  <bookViews>
    <workbookView xWindow="0" yWindow="460" windowWidth="33600" windowHeight="19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J4" i="1"/>
  <c r="H4" i="1"/>
  <c r="F4" i="1"/>
  <c r="J8" i="1" l="1"/>
  <c r="F8" i="1"/>
  <c r="I8" i="1"/>
  <c r="E8" i="1"/>
  <c r="H8" i="1"/>
  <c r="G8" i="1"/>
  <c r="J9" i="1"/>
  <c r="F9" i="1"/>
  <c r="I9" i="1"/>
  <c r="E9" i="1"/>
  <c r="H9" i="1"/>
  <c r="G9" i="1"/>
  <c r="J17" i="1"/>
  <c r="F17" i="1"/>
  <c r="I17" i="1"/>
  <c r="E17" i="1"/>
  <c r="H17" i="1"/>
  <c r="G17" i="1"/>
  <c r="J10" i="1"/>
  <c r="F10" i="1"/>
  <c r="I10" i="1"/>
  <c r="E10" i="1"/>
  <c r="H10" i="1"/>
  <c r="G10" i="1"/>
  <c r="J14" i="1"/>
  <c r="F14" i="1"/>
  <c r="I14" i="1"/>
  <c r="E14" i="1"/>
  <c r="H14" i="1"/>
  <c r="G14" i="1"/>
  <c r="J18" i="1"/>
  <c r="F18" i="1"/>
  <c r="I18" i="1"/>
  <c r="E18" i="1"/>
  <c r="H18" i="1"/>
  <c r="G18" i="1"/>
  <c r="J22" i="1"/>
  <c r="F22" i="1"/>
  <c r="I22" i="1"/>
  <c r="E22" i="1"/>
  <c r="H22" i="1"/>
  <c r="G22" i="1"/>
  <c r="J19" i="1"/>
  <c r="F19" i="1"/>
  <c r="I19" i="1"/>
  <c r="E19" i="1"/>
  <c r="H19" i="1"/>
  <c r="G19" i="1"/>
  <c r="J23" i="1"/>
  <c r="F23" i="1"/>
  <c r="I23" i="1"/>
  <c r="E23" i="1"/>
  <c r="H23" i="1"/>
  <c r="G23" i="1"/>
  <c r="J11" i="1"/>
  <c r="F11" i="1"/>
  <c r="I11" i="1"/>
  <c r="E11" i="1"/>
  <c r="H11" i="1"/>
  <c r="G11" i="1"/>
  <c r="J12" i="1"/>
  <c r="F12" i="1"/>
  <c r="I12" i="1"/>
  <c r="E12" i="1"/>
  <c r="H12" i="1"/>
  <c r="G12" i="1"/>
  <c r="J16" i="1"/>
  <c r="F16" i="1"/>
  <c r="I16" i="1"/>
  <c r="E16" i="1"/>
  <c r="H16" i="1"/>
  <c r="G16" i="1"/>
  <c r="J20" i="1"/>
  <c r="F20" i="1"/>
  <c r="I20" i="1"/>
  <c r="E20" i="1"/>
  <c r="H20" i="1"/>
  <c r="G20" i="1"/>
  <c r="J24" i="1"/>
  <c r="F24" i="1"/>
  <c r="I24" i="1"/>
  <c r="E24" i="1"/>
  <c r="H24" i="1"/>
  <c r="G24" i="1"/>
  <c r="J15" i="1"/>
  <c r="F15" i="1"/>
  <c r="I15" i="1"/>
  <c r="E15" i="1"/>
  <c r="H15" i="1"/>
  <c r="G15" i="1"/>
  <c r="J13" i="1"/>
  <c r="F13" i="1"/>
  <c r="I13" i="1"/>
  <c r="E13" i="1"/>
  <c r="H13" i="1"/>
  <c r="G13" i="1"/>
  <c r="J21" i="1"/>
  <c r="F21" i="1"/>
  <c r="I21" i="1"/>
  <c r="E21" i="1"/>
  <c r="H21" i="1"/>
  <c r="G21" i="1"/>
  <c r="J25" i="1"/>
  <c r="F25" i="1"/>
  <c r="I25" i="1"/>
  <c r="E25" i="1"/>
  <c r="H25" i="1"/>
  <c r="G25" i="1"/>
</calcChain>
</file>

<file path=xl/sharedStrings.xml><?xml version="1.0" encoding="utf-8"?>
<sst xmlns="http://schemas.openxmlformats.org/spreadsheetml/2006/main" count="54" uniqueCount="40">
  <si>
    <t>Instructions: Put three simplex or output frequencies into bold cells E4, G4 and I4 (f1, f2, f3 [MHz]), then add repeater offset +/- [MHz] or zero for simplex, input cells F4, H4 and J4 will be calculated</t>
  </si>
  <si>
    <t>f1 output</t>
  </si>
  <si>
    <t>f1 input</t>
  </si>
  <si>
    <t>f2 output</t>
  </si>
  <si>
    <t>f2 input</t>
  </si>
  <si>
    <t>f3 output</t>
  </si>
  <si>
    <t>f3 input</t>
  </si>
  <si>
    <t>Frequencies</t>
  </si>
  <si>
    <t>repeater offset</t>
  </si>
  <si>
    <t>Products category</t>
  </si>
  <si>
    <t>3rd order</t>
  </si>
  <si>
    <t>Intermod</t>
  </si>
  <si>
    <t>ABS(intermod)</t>
  </si>
  <si>
    <t>interesting</t>
  </si>
  <si>
    <t>f1+f2-f3</t>
  </si>
  <si>
    <t>-f1+f2+f3</t>
  </si>
  <si>
    <t>f1-f2+f3</t>
  </si>
  <si>
    <t>very interesting</t>
  </si>
  <si>
    <t>2f1-f2</t>
  </si>
  <si>
    <t>2f1-f3</t>
  </si>
  <si>
    <t>2f2-f1</t>
  </si>
  <si>
    <t>2f2-f3</t>
  </si>
  <si>
    <t>2f3-f1</t>
  </si>
  <si>
    <t>2f3-f2</t>
  </si>
  <si>
    <t>3rd harmonics</t>
  </si>
  <si>
    <t>3f1</t>
  </si>
  <si>
    <t>3f2</t>
  </si>
  <si>
    <t>3f3</t>
  </si>
  <si>
    <t>outliers</t>
  </si>
  <si>
    <t>2f1+f2</t>
  </si>
  <si>
    <t>2f1+f3</t>
  </si>
  <si>
    <t>2f2+f1</t>
  </si>
  <si>
    <t>2f2+f3</t>
  </si>
  <si>
    <t>2f3+f1</t>
  </si>
  <si>
    <t>2f3+f2</t>
  </si>
  <si>
    <t>red=closer than 0.015 MHz</t>
  </si>
  <si>
    <t>green=further than 0.025 MHz</t>
  </si>
  <si>
    <t>K6OTT</t>
  </si>
  <si>
    <t>Andreas Ott</t>
  </si>
  <si>
    <t>andreas@naund.org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</si>
</sst>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0"/>
      <color rgb="FF000000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name val="Arial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 applyAlignment="1"/>
    <xf numFmtId="0" fontId="3" fillId="0" borderId="1" xfId="0" applyFont="1" applyBorder="1" applyAlignment="1"/>
    <xf numFmtId="164" fontId="2" fillId="0" borderId="1" xfId="0" applyNumberFormat="1" applyFont="1" applyBorder="1" applyAlignment="1"/>
    <xf numFmtId="164" fontId="3" fillId="0" borderId="1" xfId="0" applyNumberFormat="1" applyFont="1" applyBorder="1"/>
    <xf numFmtId="0" fontId="2" fillId="0" borderId="1" xfId="0" applyFont="1" applyBorder="1"/>
    <xf numFmtId="0" fontId="3" fillId="0" borderId="0" xfId="0" applyFont="1" applyAlignment="1"/>
    <xf numFmtId="0" fontId="4" fillId="0" borderId="1" xfId="0" applyFont="1" applyBorder="1" applyAlignment="1"/>
    <xf numFmtId="164" fontId="2" fillId="0" borderId="1" xfId="0" applyNumberFormat="1" applyFont="1" applyBorder="1"/>
    <xf numFmtId="164" fontId="3" fillId="0" borderId="0" xfId="0" applyNumberFormat="1" applyFont="1"/>
    <xf numFmtId="164" fontId="3" fillId="0" borderId="1" xfId="0" applyNumberFormat="1" applyFont="1" applyBorder="1" applyAlignment="1"/>
    <xf numFmtId="0" fontId="2" fillId="0" borderId="0" xfId="0" applyFont="1" applyAlignment="1"/>
    <xf numFmtId="0" fontId="0" fillId="0" borderId="0" xfId="0" applyFont="1" applyAlignment="1"/>
    <xf numFmtId="0" fontId="5" fillId="0" borderId="0" xfId="1" applyAlignment="1"/>
  </cellXfs>
  <cellStyles count="2">
    <cellStyle name="Hyperlink" xfId="1" builtinId="8"/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dreas@naund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31"/>
  <sheetViews>
    <sheetView tabSelected="1" workbookViewId="0">
      <selection activeCell="B28" sqref="B28"/>
    </sheetView>
  </sheetViews>
  <sheetFormatPr baseColWidth="10" defaultColWidth="14.5" defaultRowHeight="15.75" customHeight="1" x14ac:dyDescent="0.15"/>
  <cols>
    <col min="1" max="1" width="16.6640625" customWidth="1"/>
  </cols>
  <sheetData>
    <row r="1" spans="1:11" ht="15.75" customHeight="1" x14ac:dyDescent="0.15">
      <c r="A1" s="1" t="s">
        <v>0</v>
      </c>
    </row>
    <row r="3" spans="1:11" ht="15.75" customHeight="1" x14ac:dyDescent="0.15">
      <c r="E3" s="2" t="s">
        <v>1</v>
      </c>
      <c r="F3" s="3" t="s">
        <v>2</v>
      </c>
      <c r="G3" s="2" t="s">
        <v>3</v>
      </c>
      <c r="H3" s="3" t="s">
        <v>4</v>
      </c>
      <c r="I3" s="2" t="s">
        <v>5</v>
      </c>
      <c r="J3" s="3" t="s">
        <v>6</v>
      </c>
    </row>
    <row r="4" spans="1:11" ht="15.75" customHeight="1" x14ac:dyDescent="0.15">
      <c r="A4" s="12" t="s">
        <v>7</v>
      </c>
      <c r="B4" s="13"/>
      <c r="C4" s="13"/>
      <c r="D4" s="13"/>
      <c r="E4" s="4">
        <v>145.16999999999999</v>
      </c>
      <c r="F4" s="5">
        <f>SUM(E4:E5)</f>
        <v>144.57</v>
      </c>
      <c r="G4" s="4">
        <v>147.5</v>
      </c>
      <c r="H4" s="5">
        <f>SUM(G4:G5)</f>
        <v>147.5</v>
      </c>
      <c r="I4" s="4">
        <v>442.5</v>
      </c>
      <c r="J4" s="5">
        <f>SUM(I4:I5)</f>
        <v>447.5</v>
      </c>
    </row>
    <row r="5" spans="1:11" ht="15.75" customHeight="1" x14ac:dyDescent="0.15">
      <c r="A5" s="12" t="s">
        <v>8</v>
      </c>
      <c r="B5" s="13"/>
      <c r="C5" s="13"/>
      <c r="D5" s="13"/>
      <c r="E5" s="4">
        <v>-0.6</v>
      </c>
      <c r="F5" s="4"/>
      <c r="G5" s="4">
        <v>0</v>
      </c>
      <c r="H5" s="4"/>
      <c r="I5" s="4">
        <v>5</v>
      </c>
      <c r="J5" s="6"/>
    </row>
    <row r="7" spans="1:11" ht="15.75" customHeight="1" x14ac:dyDescent="0.15">
      <c r="A7" s="7" t="s">
        <v>9</v>
      </c>
      <c r="B7" s="7" t="s">
        <v>10</v>
      </c>
      <c r="C7" s="7" t="s">
        <v>11</v>
      </c>
      <c r="D7" s="7" t="s">
        <v>12</v>
      </c>
      <c r="K7" s="7"/>
    </row>
    <row r="8" spans="1:11" ht="15.75" customHeight="1" x14ac:dyDescent="0.15">
      <c r="A8" s="3" t="s">
        <v>13</v>
      </c>
      <c r="B8" s="3" t="s">
        <v>14</v>
      </c>
      <c r="C8" s="5">
        <f>E4+G4-I4</f>
        <v>-149.83000000000004</v>
      </c>
      <c r="D8" s="5">
        <f t="shared" ref="D8:D25" si="0">ABS(C8)</f>
        <v>149.83000000000004</v>
      </c>
      <c r="E8" s="5">
        <f>D8-E4</f>
        <v>4.6600000000000534</v>
      </c>
      <c r="F8" s="5">
        <f>D8-F4</f>
        <v>5.2600000000000477</v>
      </c>
      <c r="G8" s="5">
        <f>D8-G4</f>
        <v>2.3300000000000409</v>
      </c>
      <c r="H8" s="5">
        <f>D8-H4</f>
        <v>2.3300000000000409</v>
      </c>
      <c r="I8" s="5">
        <f>D8-I4</f>
        <v>-292.66999999999996</v>
      </c>
      <c r="J8" s="5">
        <f>D8-J4</f>
        <v>-297.66999999999996</v>
      </c>
    </row>
    <row r="9" spans="1:11" ht="15.75" customHeight="1" x14ac:dyDescent="0.15">
      <c r="A9" s="3" t="s">
        <v>13</v>
      </c>
      <c r="B9" s="3" t="s">
        <v>15</v>
      </c>
      <c r="C9" s="5">
        <f>-E4+G4+I4</f>
        <v>444.83000000000004</v>
      </c>
      <c r="D9" s="5">
        <f t="shared" si="0"/>
        <v>444.83000000000004</v>
      </c>
      <c r="E9" s="5">
        <f>D9-E4</f>
        <v>299.66000000000008</v>
      </c>
      <c r="F9" s="5">
        <f>D9-F4</f>
        <v>300.26000000000005</v>
      </c>
      <c r="G9" s="5">
        <f>D9-G4</f>
        <v>297.33000000000004</v>
      </c>
      <c r="H9" s="5">
        <f>D9-H4</f>
        <v>297.33000000000004</v>
      </c>
      <c r="I9" s="5">
        <f>D9-I4</f>
        <v>2.3300000000000409</v>
      </c>
      <c r="J9" s="5">
        <f>D9-J4</f>
        <v>-2.6699999999999591</v>
      </c>
    </row>
    <row r="10" spans="1:11" ht="15.75" customHeight="1" x14ac:dyDescent="0.15">
      <c r="A10" s="3" t="s">
        <v>13</v>
      </c>
      <c r="B10" s="3" t="s">
        <v>16</v>
      </c>
      <c r="C10" s="5">
        <f>E4-G4+I4</f>
        <v>440.16999999999996</v>
      </c>
      <c r="D10" s="5">
        <f t="shared" si="0"/>
        <v>440.16999999999996</v>
      </c>
      <c r="E10" s="5">
        <f>D10-E4</f>
        <v>295</v>
      </c>
      <c r="F10" s="5">
        <f>D10-F4</f>
        <v>295.59999999999997</v>
      </c>
      <c r="G10" s="5">
        <f>D10-G4</f>
        <v>292.66999999999996</v>
      </c>
      <c r="H10" s="5">
        <f>D10-H4</f>
        <v>292.66999999999996</v>
      </c>
      <c r="I10" s="5">
        <f>D10-I4</f>
        <v>-2.3300000000000409</v>
      </c>
      <c r="J10" s="5">
        <f>D10-J4</f>
        <v>-7.3300000000000409</v>
      </c>
    </row>
    <row r="11" spans="1:11" ht="15.75" customHeight="1" x14ac:dyDescent="0.15">
      <c r="A11" s="8" t="s">
        <v>17</v>
      </c>
      <c r="B11" s="8" t="s">
        <v>18</v>
      </c>
      <c r="C11" s="9">
        <f>2*E4-G4</f>
        <v>142.83999999999997</v>
      </c>
      <c r="D11" s="9">
        <f t="shared" si="0"/>
        <v>142.83999999999997</v>
      </c>
      <c r="E11" s="9">
        <f>D11-E4</f>
        <v>-2.3300000000000125</v>
      </c>
      <c r="F11" s="9">
        <f>D11-F4</f>
        <v>-1.7300000000000182</v>
      </c>
      <c r="G11" s="9">
        <f>D11-G4</f>
        <v>-4.660000000000025</v>
      </c>
      <c r="H11" s="9">
        <f>D11-H4</f>
        <v>-4.660000000000025</v>
      </c>
      <c r="I11" s="9">
        <f>D11-I4</f>
        <v>-299.66000000000003</v>
      </c>
      <c r="J11" s="9">
        <f>D11-J4</f>
        <v>-304.66000000000003</v>
      </c>
    </row>
    <row r="12" spans="1:11" ht="15.75" customHeight="1" x14ac:dyDescent="0.15">
      <c r="A12" s="8" t="s">
        <v>17</v>
      </c>
      <c r="B12" s="8" t="s">
        <v>19</v>
      </c>
      <c r="C12" s="9">
        <f>2*E4-I4</f>
        <v>-152.16000000000003</v>
      </c>
      <c r="D12" s="9">
        <f t="shared" si="0"/>
        <v>152.16000000000003</v>
      </c>
      <c r="E12" s="9">
        <f>D12-E4</f>
        <v>6.9900000000000375</v>
      </c>
      <c r="F12" s="9">
        <f>D12-F4</f>
        <v>7.5900000000000318</v>
      </c>
      <c r="G12" s="9">
        <f>D12-G4</f>
        <v>4.660000000000025</v>
      </c>
      <c r="H12" s="9">
        <f>D12-H4</f>
        <v>4.660000000000025</v>
      </c>
      <c r="I12" s="9">
        <f>D12-I4</f>
        <v>-290.33999999999997</v>
      </c>
      <c r="J12" s="9">
        <f>D12-J4</f>
        <v>-295.33999999999997</v>
      </c>
    </row>
    <row r="13" spans="1:11" ht="15.75" customHeight="1" x14ac:dyDescent="0.15">
      <c r="A13" s="8" t="s">
        <v>17</v>
      </c>
      <c r="B13" s="8" t="s">
        <v>20</v>
      </c>
      <c r="C13" s="9">
        <f>2*G4-E4</f>
        <v>149.83000000000001</v>
      </c>
      <c r="D13" s="9">
        <f t="shared" si="0"/>
        <v>149.83000000000001</v>
      </c>
      <c r="E13" s="9">
        <f>D13-E4</f>
        <v>4.660000000000025</v>
      </c>
      <c r="F13" s="9">
        <f>D13-F4</f>
        <v>5.2600000000000193</v>
      </c>
      <c r="G13" s="9">
        <f>D13-G4</f>
        <v>2.3300000000000125</v>
      </c>
      <c r="H13" s="9">
        <f>D13-H4</f>
        <v>2.3300000000000125</v>
      </c>
      <c r="I13" s="9">
        <f>D13-I4</f>
        <v>-292.66999999999996</v>
      </c>
      <c r="J13" s="9">
        <f>D13-J4</f>
        <v>-297.66999999999996</v>
      </c>
    </row>
    <row r="14" spans="1:11" ht="15.75" customHeight="1" x14ac:dyDescent="0.15">
      <c r="A14" s="8" t="s">
        <v>17</v>
      </c>
      <c r="B14" s="8" t="s">
        <v>21</v>
      </c>
      <c r="C14" s="9">
        <f>2*G4-I4</f>
        <v>-147.5</v>
      </c>
      <c r="D14" s="9">
        <f t="shared" si="0"/>
        <v>147.5</v>
      </c>
      <c r="E14" s="9">
        <f>D14-E4</f>
        <v>2.3300000000000125</v>
      </c>
      <c r="F14" s="9">
        <f>D14-F4</f>
        <v>2.9300000000000068</v>
      </c>
      <c r="G14" s="9">
        <f>D14-G4</f>
        <v>0</v>
      </c>
      <c r="H14" s="9">
        <f>D14-H4</f>
        <v>0</v>
      </c>
      <c r="I14" s="9">
        <f>D14-I4</f>
        <v>-295</v>
      </c>
      <c r="J14" s="9">
        <f>D14-J4</f>
        <v>-300</v>
      </c>
    </row>
    <row r="15" spans="1:11" ht="15.75" customHeight="1" x14ac:dyDescent="0.15">
      <c r="A15" s="3" t="s">
        <v>13</v>
      </c>
      <c r="B15" s="3" t="s">
        <v>22</v>
      </c>
      <c r="C15" s="5">
        <f>2*I4-E4</f>
        <v>739.83</v>
      </c>
      <c r="D15" s="5">
        <f t="shared" si="0"/>
        <v>739.83</v>
      </c>
      <c r="E15" s="5">
        <f>D15-E4</f>
        <v>594.66000000000008</v>
      </c>
      <c r="F15" s="5">
        <f>D15-F4</f>
        <v>595.26</v>
      </c>
      <c r="G15" s="5">
        <f>D15-G4</f>
        <v>592.33000000000004</v>
      </c>
      <c r="H15" s="5">
        <f>D15-H4</f>
        <v>592.33000000000004</v>
      </c>
      <c r="I15" s="5">
        <f>D15-I4</f>
        <v>297.33000000000004</v>
      </c>
      <c r="J15" s="5">
        <f>D15-J4</f>
        <v>292.33000000000004</v>
      </c>
    </row>
    <row r="16" spans="1:11" ht="15.75" customHeight="1" x14ac:dyDescent="0.15">
      <c r="A16" s="3" t="s">
        <v>13</v>
      </c>
      <c r="B16" s="3" t="s">
        <v>23</v>
      </c>
      <c r="C16" s="5">
        <f>2*I4-G4</f>
        <v>737.5</v>
      </c>
      <c r="D16" s="5">
        <f t="shared" si="0"/>
        <v>737.5</v>
      </c>
      <c r="E16" s="5">
        <f>D16-E4</f>
        <v>592.33000000000004</v>
      </c>
      <c r="F16" s="5">
        <f>D16-F4</f>
        <v>592.93000000000006</v>
      </c>
      <c r="G16" s="5">
        <f>D16-G4</f>
        <v>590</v>
      </c>
      <c r="H16" s="5">
        <f>D16-H4</f>
        <v>590</v>
      </c>
      <c r="I16" s="5">
        <f>D16-I4</f>
        <v>295</v>
      </c>
      <c r="J16" s="5">
        <f>D16-J4</f>
        <v>290</v>
      </c>
    </row>
    <row r="17" spans="1:10" ht="15.75" customHeight="1" x14ac:dyDescent="0.15">
      <c r="A17" s="8" t="s">
        <v>24</v>
      </c>
      <c r="B17" s="8" t="s">
        <v>25</v>
      </c>
      <c r="C17" s="6">
        <f>3*E4</f>
        <v>435.51</v>
      </c>
      <c r="D17" s="9">
        <f t="shared" si="0"/>
        <v>435.51</v>
      </c>
      <c r="E17" s="9">
        <f>D17-E4</f>
        <v>290.34000000000003</v>
      </c>
      <c r="F17" s="9">
        <f>D17-F4</f>
        <v>290.94</v>
      </c>
      <c r="G17" s="9">
        <f>D17-G4</f>
        <v>288.01</v>
      </c>
      <c r="H17" s="9">
        <f>D17-H4</f>
        <v>288.01</v>
      </c>
      <c r="I17" s="9">
        <f>D17-I4</f>
        <v>-6.9900000000000091</v>
      </c>
      <c r="J17" s="9">
        <f>D17-J4</f>
        <v>-11.990000000000009</v>
      </c>
    </row>
    <row r="18" spans="1:10" ht="15.75" customHeight="1" x14ac:dyDescent="0.15">
      <c r="A18" s="8" t="s">
        <v>24</v>
      </c>
      <c r="B18" s="8" t="s">
        <v>26</v>
      </c>
      <c r="C18" s="6">
        <f>3*G4</f>
        <v>442.5</v>
      </c>
      <c r="D18" s="9">
        <f t="shared" si="0"/>
        <v>442.5</v>
      </c>
      <c r="E18" s="9">
        <f>D18-E4</f>
        <v>297.33000000000004</v>
      </c>
      <c r="F18" s="9">
        <f>D18-F4</f>
        <v>297.93</v>
      </c>
      <c r="G18" s="9">
        <f>D18-G4</f>
        <v>295</v>
      </c>
      <c r="H18" s="9">
        <f>D18-H4</f>
        <v>295</v>
      </c>
      <c r="I18" s="9">
        <f>D18-I4</f>
        <v>0</v>
      </c>
      <c r="J18" s="9">
        <f>D18-J4</f>
        <v>-5</v>
      </c>
    </row>
    <row r="19" spans="1:10" ht="15.75" customHeight="1" x14ac:dyDescent="0.15">
      <c r="A19" s="8" t="s">
        <v>24</v>
      </c>
      <c r="B19" s="8" t="s">
        <v>27</v>
      </c>
      <c r="C19" s="6">
        <f>3*I4</f>
        <v>1327.5</v>
      </c>
      <c r="D19" s="9">
        <f t="shared" si="0"/>
        <v>1327.5</v>
      </c>
      <c r="E19" s="9">
        <f>D19-E4</f>
        <v>1182.33</v>
      </c>
      <c r="F19" s="9">
        <f>D19-F4</f>
        <v>1182.93</v>
      </c>
      <c r="G19" s="9">
        <f>D19-G4</f>
        <v>1180</v>
      </c>
      <c r="H19" s="9">
        <f>D19-H4</f>
        <v>1180</v>
      </c>
      <c r="I19" s="4">
        <f>D19-I4</f>
        <v>885</v>
      </c>
      <c r="J19" s="9">
        <f>D19-J4</f>
        <v>880</v>
      </c>
    </row>
    <row r="20" spans="1:10" ht="15.75" customHeight="1" x14ac:dyDescent="0.15">
      <c r="A20" s="7" t="s">
        <v>28</v>
      </c>
      <c r="B20" s="1" t="s">
        <v>29</v>
      </c>
      <c r="C20" s="10">
        <f>2*E4+G4</f>
        <v>437.84</v>
      </c>
      <c r="D20" s="5">
        <f t="shared" si="0"/>
        <v>437.84</v>
      </c>
      <c r="E20" s="5">
        <f>D20-E4</f>
        <v>292.66999999999996</v>
      </c>
      <c r="F20" s="5">
        <f>D20-F4</f>
        <v>293.27</v>
      </c>
      <c r="G20" s="5">
        <f>D20-G4</f>
        <v>290.33999999999997</v>
      </c>
      <c r="H20" s="5">
        <f>D20-H4</f>
        <v>290.33999999999997</v>
      </c>
      <c r="I20" s="11">
        <f>D20-I4</f>
        <v>-4.660000000000025</v>
      </c>
      <c r="J20" s="5">
        <f>D20-J4</f>
        <v>-9.660000000000025</v>
      </c>
    </row>
    <row r="21" spans="1:10" ht="15.75" customHeight="1" x14ac:dyDescent="0.15">
      <c r="A21" s="7" t="s">
        <v>28</v>
      </c>
      <c r="B21" s="1" t="s">
        <v>30</v>
      </c>
      <c r="C21" s="10">
        <f>2*E4+I4</f>
        <v>732.83999999999992</v>
      </c>
      <c r="D21" s="5">
        <f t="shared" si="0"/>
        <v>732.83999999999992</v>
      </c>
      <c r="E21" s="5">
        <f>D21-E4</f>
        <v>587.66999999999996</v>
      </c>
      <c r="F21" s="5">
        <f>D21-F4</f>
        <v>588.27</v>
      </c>
      <c r="G21" s="5">
        <f>D21-G4</f>
        <v>585.33999999999992</v>
      </c>
      <c r="H21" s="5">
        <f>D21-H4</f>
        <v>585.33999999999992</v>
      </c>
      <c r="I21" s="11">
        <f>D21-I4</f>
        <v>290.33999999999992</v>
      </c>
      <c r="J21" s="5">
        <f>D21-J4</f>
        <v>285.33999999999992</v>
      </c>
    </row>
    <row r="22" spans="1:10" ht="15.75" customHeight="1" x14ac:dyDescent="0.15">
      <c r="A22" s="7" t="s">
        <v>28</v>
      </c>
      <c r="B22" s="1" t="s">
        <v>31</v>
      </c>
      <c r="C22" s="10">
        <f>2*G4+E4</f>
        <v>440.16999999999996</v>
      </c>
      <c r="D22" s="5">
        <f t="shared" si="0"/>
        <v>440.16999999999996</v>
      </c>
      <c r="E22" s="5">
        <f>D22-E4</f>
        <v>295</v>
      </c>
      <c r="F22" s="5">
        <f>D22-F4</f>
        <v>295.59999999999997</v>
      </c>
      <c r="G22" s="5">
        <f>D22-G4</f>
        <v>292.66999999999996</v>
      </c>
      <c r="H22" s="5">
        <f>D22-H4</f>
        <v>292.66999999999996</v>
      </c>
      <c r="I22" s="11">
        <f>D22-I4</f>
        <v>-2.3300000000000409</v>
      </c>
      <c r="J22" s="5">
        <f>D22-J4</f>
        <v>-7.3300000000000409</v>
      </c>
    </row>
    <row r="23" spans="1:10" ht="15.75" customHeight="1" x14ac:dyDescent="0.15">
      <c r="A23" s="7" t="s">
        <v>28</v>
      </c>
      <c r="B23" s="1" t="s">
        <v>32</v>
      </c>
      <c r="C23" s="10">
        <f>2*G4+I4</f>
        <v>737.5</v>
      </c>
      <c r="D23" s="5">
        <f t="shared" si="0"/>
        <v>737.5</v>
      </c>
      <c r="E23" s="5">
        <f>D23-E4</f>
        <v>592.33000000000004</v>
      </c>
      <c r="F23" s="5">
        <f>D23-F4</f>
        <v>592.93000000000006</v>
      </c>
      <c r="G23" s="5">
        <f>D23-G4</f>
        <v>590</v>
      </c>
      <c r="H23" s="5">
        <f>D23-H4</f>
        <v>590</v>
      </c>
      <c r="I23" s="11">
        <f>D23-I4</f>
        <v>295</v>
      </c>
      <c r="J23" s="5">
        <f>D23-J4</f>
        <v>290</v>
      </c>
    </row>
    <row r="24" spans="1:10" ht="15.75" customHeight="1" x14ac:dyDescent="0.15">
      <c r="A24" s="7" t="s">
        <v>28</v>
      </c>
      <c r="B24" s="1" t="s">
        <v>33</v>
      </c>
      <c r="C24" s="10">
        <f>2*I4+E4</f>
        <v>1030.17</v>
      </c>
      <c r="D24" s="5">
        <f t="shared" si="0"/>
        <v>1030.17</v>
      </c>
      <c r="E24" s="5">
        <f>D24-E4</f>
        <v>885.00000000000011</v>
      </c>
      <c r="F24" s="5">
        <f>D24-F4</f>
        <v>885.60000000000014</v>
      </c>
      <c r="G24" s="5">
        <f>D24-G4</f>
        <v>882.67000000000007</v>
      </c>
      <c r="H24" s="5">
        <f>D24-H4</f>
        <v>882.67000000000007</v>
      </c>
      <c r="I24" s="11">
        <f>D24-I4</f>
        <v>587.67000000000007</v>
      </c>
      <c r="J24" s="5">
        <f>D24-J4</f>
        <v>582.67000000000007</v>
      </c>
    </row>
    <row r="25" spans="1:10" ht="15.75" customHeight="1" x14ac:dyDescent="0.15">
      <c r="A25" s="7" t="s">
        <v>28</v>
      </c>
      <c r="B25" s="1" t="s">
        <v>34</v>
      </c>
      <c r="C25" s="10">
        <f>2*I4-G4</f>
        <v>737.5</v>
      </c>
      <c r="D25" s="5">
        <f t="shared" si="0"/>
        <v>737.5</v>
      </c>
      <c r="E25" s="5">
        <f>D25-E4</f>
        <v>592.33000000000004</v>
      </c>
      <c r="F25" s="5">
        <f>D25-F4</f>
        <v>592.93000000000006</v>
      </c>
      <c r="G25" s="5">
        <f>D25-G4</f>
        <v>590</v>
      </c>
      <c r="H25" s="5">
        <f>D25-H4</f>
        <v>590</v>
      </c>
      <c r="I25" s="11">
        <f>D25-I4</f>
        <v>295</v>
      </c>
      <c r="J25" s="5">
        <f>D25-J4</f>
        <v>290</v>
      </c>
    </row>
    <row r="27" spans="1:10" ht="15.75" customHeight="1" x14ac:dyDescent="0.15">
      <c r="H27" s="7" t="s">
        <v>35</v>
      </c>
    </row>
    <row r="28" spans="1:10" ht="15.75" customHeight="1" x14ac:dyDescent="0.15">
      <c r="H28" s="7" t="s">
        <v>36</v>
      </c>
    </row>
    <row r="29" spans="1:10" ht="15.75" customHeight="1" x14ac:dyDescent="0.15">
      <c r="A29" t="s">
        <v>37</v>
      </c>
    </row>
    <row r="30" spans="1:10" ht="15.75" customHeight="1" x14ac:dyDescent="0.15">
      <c r="A30" t="s">
        <v>38</v>
      </c>
    </row>
    <row r="31" spans="1:10" ht="15.75" customHeight="1" x14ac:dyDescent="0.15">
      <c r="A31" s="14" t="s">
        <v>39</v>
      </c>
    </row>
  </sheetData>
  <mergeCells count="2">
    <mergeCell ref="A4:D4"/>
    <mergeCell ref="A5:D5"/>
  </mergeCells>
  <conditionalFormatting sqref="E8:J25">
    <cfRule type="cellIs" dxfId="1" priority="1" operator="between">
      <formula>-0.015</formula>
      <formula>0.015</formula>
    </cfRule>
  </conditionalFormatting>
  <conditionalFormatting sqref="E8:J25">
    <cfRule type="cellIs" dxfId="0" priority="2" operator="notBetween">
      <formula>-0.025</formula>
      <formula>0.025</formula>
    </cfRule>
  </conditionalFormatting>
  <hyperlinks>
    <hyperlink ref="A31" r:id="rId1" xr:uid="{96A4FB39-3C7C-8F4B-87DF-1D1CCFA475B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Andreas Ott</cp:lastModifiedBy>
  <dcterms:modified xsi:type="dcterms:W3CDTF">2020-09-16T03:40:56Z</dcterms:modified>
</cp:coreProperties>
</file>